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680" activeTab="1"/>
  </bookViews>
  <sheets>
    <sheet name="ObobshteniKarti" sheetId="1" r:id="rId1"/>
    <sheet name="01" sheetId="2" r:id="rId2"/>
    <sheet name="02" sheetId="3" r:id="rId3"/>
  </sheets>
  <definedNames/>
  <calcPr fullCalcOnLoad="1"/>
</workbook>
</file>

<file path=xl/sharedStrings.xml><?xml version="1.0" encoding="utf-8"?>
<sst xmlns="http://schemas.openxmlformats.org/spreadsheetml/2006/main" count="59" uniqueCount="36">
  <si>
    <t>средна оценка</t>
  </si>
  <si>
    <t>Национална худажествена комисия за игрално кино</t>
  </si>
  <si>
    <t>критерии</t>
  </si>
  <si>
    <t>Обща оценка:</t>
  </si>
  <si>
    <r>
      <t xml:space="preserve">чл.27, ал.1, т.1,  - значимост на темата  </t>
    </r>
    <r>
      <rPr>
        <b/>
        <sz val="10"/>
        <rFont val="Times New Roman"/>
        <family val="1"/>
      </rPr>
      <t>(10)</t>
    </r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</si>
  <si>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</si>
  <si>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r>
      <t xml:space="preserve">чл.27, ал.1, т.1  - главни герои (драматургично развитие) </t>
    </r>
    <r>
      <rPr>
        <b/>
        <sz val="10"/>
        <rFont val="Times New Roman"/>
        <family val="1"/>
      </rPr>
      <t>(10)</t>
    </r>
  </si>
  <si>
    <r>
      <t xml:space="preserve">чл.27, ал.1, т.1   - качество на диалога </t>
    </r>
    <r>
      <rPr>
        <b/>
        <sz val="10"/>
        <rFont val="Times New Roman"/>
        <family val="1"/>
      </rPr>
      <t>(10)</t>
    </r>
  </si>
  <si>
    <r>
      <t xml:space="preserve">чл.27, ал.1, т.1 - интерпретация на сюжета </t>
    </r>
    <r>
      <rPr>
        <b/>
        <sz val="10"/>
        <rFont val="Times New Roman"/>
        <family val="1"/>
      </rPr>
      <t>(10)</t>
    </r>
  </si>
  <si>
    <r>
      <t xml:space="preserve">чл.27, ал.1, т.2 - жанровата определеност </t>
    </r>
    <r>
      <rPr>
        <b/>
        <sz val="10"/>
        <rFont val="Times New Roman"/>
        <family val="1"/>
      </rPr>
      <t>(4)</t>
    </r>
  </si>
  <si>
    <r>
      <t xml:space="preserve">чл.27, ал.1, т.2 - зрителски потенциал </t>
    </r>
    <r>
      <rPr>
        <b/>
        <sz val="10"/>
        <rFont val="Times New Roman"/>
        <family val="1"/>
      </rPr>
      <t>(4)</t>
    </r>
  </si>
  <si>
    <r>
      <t xml:space="preserve">чл.27, ал.1, т.5 - професионален опит на продуцента </t>
    </r>
    <r>
      <rPr>
        <b/>
        <sz val="10"/>
        <rFont val="Times New Roman"/>
        <family val="1"/>
      </rPr>
      <t>(3)</t>
    </r>
  </si>
  <si>
    <t>Подписи:</t>
  </si>
  <si>
    <r>
      <t xml:space="preserve">чл.27, ал.1, т.5 - признание на предишни поне две произведения на продуцента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(5)</t>
    </r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</si>
  <si>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</si>
  <si>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</si>
  <si>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</si>
  <si>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</si>
  <si>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</si>
  <si>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</si>
  <si>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</si>
  <si>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t>Валентина Илкова</t>
  </si>
  <si>
    <t>Жана Караиванова</t>
  </si>
  <si>
    <t>Рашко Узунов</t>
  </si>
  <si>
    <t>Станислав Дончев</t>
  </si>
  <si>
    <t>Юлия Кънчева</t>
  </si>
  <si>
    <t>Юрий Дачев</t>
  </si>
  <si>
    <t>Рег. №</t>
  </si>
  <si>
    <t>ОБОБЩЕНА ОЦЕНЪЧНА КАРТА НА ПРОЕКТИ ЗА ПЪЛНОМЕТРАЖЕН ДЕБЮТЕН ИГРАЛЕН ФИЛМ:</t>
  </si>
  <si>
    <t>Димо Минов</t>
  </si>
  <si>
    <t>Ингеборг Братоева</t>
  </si>
  <si>
    <t>Павел Веснаков</t>
  </si>
  <si>
    <t>Снимка с Юки</t>
  </si>
  <si>
    <t>14И099/п/д</t>
  </si>
  <si>
    <t>Смарт Коледа</t>
  </si>
  <si>
    <t>14И205/п/д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</si>
</sst>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174" fontId="4" fillId="0" borderId="5" xfId="0" applyNumberFormat="1" applyFont="1" applyBorder="1" applyAlignment="1">
      <alignment/>
    </xf>
    <xf numFmtId="174" fontId="4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74" fontId="4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3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Font="1" applyBorder="1" applyAlignment="1">
      <alignment horizontal="right"/>
    </xf>
    <xf numFmtId="0" fontId="1" fillId="0" borderId="0" xfId="0" applyFont="1" applyAlignment="1">
      <alignment horizontal="right"/>
    </xf>
    <xf numFmtId="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9" fontId="2" fillId="0" borderId="8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9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B2" sqref="B2"/>
    </sheetView>
  </sheetViews>
  <sheetFormatPr defaultColWidth="9.140625" defaultRowHeight="12.75"/>
  <cols>
    <col min="1" max="1" width="5.140625" style="15" customWidth="1"/>
    <col min="2" max="2" width="34.140625" style="2" customWidth="1"/>
    <col min="3" max="3" width="12.421875" style="2" customWidth="1"/>
    <col min="4" max="4" width="14.140625" style="2" customWidth="1"/>
    <col min="5" max="5" width="13.8515625" style="2" customWidth="1"/>
    <col min="6" max="10" width="9.140625" style="2" customWidth="1"/>
    <col min="11" max="11" width="13.140625" style="2" customWidth="1"/>
    <col min="12" max="16384" width="9.140625" style="2" customWidth="1"/>
  </cols>
  <sheetData>
    <row r="2" ht="12.75">
      <c r="B2" s="2" t="s">
        <v>28</v>
      </c>
    </row>
    <row r="5" spans="1:11" ht="12.75">
      <c r="A5" s="16" t="s">
        <v>17</v>
      </c>
      <c r="B5" s="16" t="s">
        <v>14</v>
      </c>
      <c r="C5" s="16" t="s">
        <v>27</v>
      </c>
      <c r="D5" s="16" t="s">
        <v>16</v>
      </c>
      <c r="E5" s="16" t="s">
        <v>15</v>
      </c>
      <c r="F5" s="33">
        <v>0.5</v>
      </c>
      <c r="G5" s="31">
        <v>0.7</v>
      </c>
      <c r="H5" s="21"/>
      <c r="I5" s="21"/>
      <c r="J5" s="22"/>
      <c r="K5" s="23"/>
    </row>
    <row r="7" spans="1:11" ht="14.25">
      <c r="A7" s="15">
        <v>1</v>
      </c>
      <c r="B7" s="35" t="str">
        <f>'01'!A1</f>
        <v>Снимка с Юки</v>
      </c>
      <c r="C7" s="36" t="str">
        <f>'01'!B1</f>
        <v>14И099/п/д</v>
      </c>
      <c r="D7" s="17">
        <f>SUM('01'!$B$14:$J$14)</f>
        <v>535</v>
      </c>
      <c r="E7" s="17">
        <f>'01'!$K$14</f>
        <v>62.21428571428571</v>
      </c>
      <c r="H7" s="30"/>
      <c r="I7" s="30"/>
      <c r="J7" s="24"/>
      <c r="K7" s="24"/>
    </row>
    <row r="8" spans="1:11" ht="14.25">
      <c r="A8" s="15">
        <v>2</v>
      </c>
      <c r="B8" s="35" t="str">
        <f>'02'!A1</f>
        <v>Смарт Коледа</v>
      </c>
      <c r="C8" s="36" t="str">
        <f>'02'!B1</f>
        <v>14И205/п/д</v>
      </c>
      <c r="D8" s="17">
        <f>SUM('02'!$B$14:$J$14)</f>
        <v>521.5</v>
      </c>
      <c r="E8" s="17">
        <f>'02'!$K$14</f>
        <v>59.92857142857142</v>
      </c>
      <c r="H8" s="30"/>
      <c r="I8" s="30"/>
      <c r="J8" s="24"/>
      <c r="K8" s="24"/>
    </row>
    <row r="9" spans="4:5" ht="12.75">
      <c r="D9" s="17"/>
      <c r="E9" s="18"/>
    </row>
    <row r="11" spans="2:3" ht="12.75">
      <c r="B11" s="19" t="s">
        <v>20</v>
      </c>
      <c r="C11" s="19"/>
    </row>
    <row r="12" spans="2:7" ht="12.75">
      <c r="B12" s="20">
        <f>10+10+10+10+10+4+4+3+5</f>
        <v>66</v>
      </c>
      <c r="C12" s="2" t="s">
        <v>18</v>
      </c>
      <c r="F12" s="2">
        <f>B12/2</f>
        <v>33</v>
      </c>
      <c r="G12" s="32">
        <f>66*0.7</f>
        <v>46.199999999999996</v>
      </c>
    </row>
    <row r="13" spans="2:7" ht="12.75">
      <c r="B13" s="20">
        <f>B12*9</f>
        <v>594</v>
      </c>
      <c r="C13" s="2" t="s">
        <v>19</v>
      </c>
      <c r="F13" s="20">
        <f>594*0.5</f>
        <v>297</v>
      </c>
      <c r="G13" s="17">
        <f>594*70%</f>
        <v>415.79999999999995</v>
      </c>
    </row>
  </sheetData>
  <sheetProtection password="CA9C" sheet="1" objects="1" scenarios="1"/>
  <printOptions gridLines="1"/>
  <pageMargins left="0.5511811023622047" right="0.35433070866141736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3" ht="14.25">
      <c r="A1" s="37" t="s">
        <v>32</v>
      </c>
      <c r="B1" s="35" t="s">
        <v>33</v>
      </c>
      <c r="C1" s="28"/>
    </row>
    <row r="2" ht="12.75">
      <c r="A2" s="1"/>
    </row>
    <row r="3" spans="1:11" ht="12.75">
      <c r="A3" s="42" t="s">
        <v>2</v>
      </c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0" t="s">
        <v>0</v>
      </c>
    </row>
    <row r="4" spans="1:11" ht="27" customHeight="1">
      <c r="A4" s="42"/>
      <c r="B4" s="13" t="s">
        <v>26</v>
      </c>
      <c r="C4" s="13" t="s">
        <v>21</v>
      </c>
      <c r="D4" s="13" t="s">
        <v>29</v>
      </c>
      <c r="E4" s="13" t="s">
        <v>22</v>
      </c>
      <c r="F4" s="34" t="s">
        <v>30</v>
      </c>
      <c r="G4" s="13" t="s">
        <v>31</v>
      </c>
      <c r="H4" s="13" t="s">
        <v>23</v>
      </c>
      <c r="I4" s="13" t="s">
        <v>24</v>
      </c>
      <c r="J4" s="13" t="s">
        <v>25</v>
      </c>
      <c r="K4" s="41"/>
    </row>
    <row r="5" spans="1:11" ht="26.25" customHeight="1">
      <c r="A5" s="6" t="s">
        <v>4</v>
      </c>
      <c r="B5" s="38">
        <v>9</v>
      </c>
      <c r="C5" s="38">
        <v>9</v>
      </c>
      <c r="D5" s="38">
        <v>10</v>
      </c>
      <c r="E5" s="38">
        <v>10</v>
      </c>
      <c r="F5" s="38">
        <v>10</v>
      </c>
      <c r="G5" s="38">
        <v>10</v>
      </c>
      <c r="H5" s="38">
        <v>10</v>
      </c>
      <c r="I5" s="38">
        <v>4</v>
      </c>
      <c r="J5" s="38">
        <v>9</v>
      </c>
      <c r="K5" s="8">
        <f>(SUM(B5:J5)-MAX(B5:J5)-MIN(B5:J5))/7</f>
        <v>9.571428571428571</v>
      </c>
    </row>
    <row r="6" spans="1:11" ht="26.25" customHeight="1">
      <c r="A6" s="7" t="s">
        <v>5</v>
      </c>
      <c r="B6" s="39">
        <v>9</v>
      </c>
      <c r="C6" s="39">
        <v>8</v>
      </c>
      <c r="D6" s="39">
        <v>10</v>
      </c>
      <c r="E6" s="39">
        <v>10</v>
      </c>
      <c r="F6" s="39">
        <v>10</v>
      </c>
      <c r="G6" s="39">
        <v>10</v>
      </c>
      <c r="H6" s="39">
        <v>9</v>
      </c>
      <c r="I6" s="39">
        <v>5</v>
      </c>
      <c r="J6" s="39">
        <v>10</v>
      </c>
      <c r="K6" s="9">
        <f aca="true" t="shared" si="0" ref="K6:K13">(SUM(B6:J6)-MAX(B6:J6)-MIN(B6:J6))/7</f>
        <v>9.428571428571429</v>
      </c>
    </row>
    <row r="7" spans="1:11" ht="26.25" customHeight="1">
      <c r="A7" s="7" t="s">
        <v>6</v>
      </c>
      <c r="B7" s="39">
        <v>9</v>
      </c>
      <c r="C7" s="39">
        <v>8</v>
      </c>
      <c r="D7" s="39">
        <v>10</v>
      </c>
      <c r="E7" s="39">
        <v>10</v>
      </c>
      <c r="F7" s="39">
        <v>10</v>
      </c>
      <c r="G7" s="39">
        <v>10</v>
      </c>
      <c r="H7" s="39">
        <v>10</v>
      </c>
      <c r="I7" s="39">
        <v>6</v>
      </c>
      <c r="J7" s="39">
        <v>10</v>
      </c>
      <c r="K7" s="9">
        <f t="shared" si="0"/>
        <v>9.571428571428571</v>
      </c>
    </row>
    <row r="8" spans="1:11" ht="26.25" customHeight="1">
      <c r="A8" s="7" t="s">
        <v>7</v>
      </c>
      <c r="B8" s="39">
        <v>8</v>
      </c>
      <c r="C8" s="39">
        <v>9</v>
      </c>
      <c r="D8" s="39">
        <v>9</v>
      </c>
      <c r="E8" s="39">
        <v>9</v>
      </c>
      <c r="F8" s="39">
        <v>9</v>
      </c>
      <c r="G8" s="39">
        <v>10</v>
      </c>
      <c r="H8" s="39">
        <v>10</v>
      </c>
      <c r="I8" s="39">
        <v>3</v>
      </c>
      <c r="J8" s="39">
        <v>10</v>
      </c>
      <c r="K8" s="9">
        <f t="shared" si="0"/>
        <v>9.142857142857142</v>
      </c>
    </row>
    <row r="9" spans="1:11" ht="26.25" customHeight="1">
      <c r="A9" s="7" t="s">
        <v>8</v>
      </c>
      <c r="B9" s="39">
        <v>10</v>
      </c>
      <c r="C9" s="39">
        <v>8</v>
      </c>
      <c r="D9" s="39">
        <v>9</v>
      </c>
      <c r="E9" s="39">
        <v>10</v>
      </c>
      <c r="F9" s="39">
        <v>10</v>
      </c>
      <c r="G9" s="39">
        <v>10</v>
      </c>
      <c r="H9" s="39">
        <v>9</v>
      </c>
      <c r="I9" s="39">
        <v>5</v>
      </c>
      <c r="J9" s="39">
        <v>10</v>
      </c>
      <c r="K9" s="9">
        <f t="shared" si="0"/>
        <v>9.428571428571429</v>
      </c>
    </row>
    <row r="10" spans="1:11" ht="26.25" customHeight="1">
      <c r="A10" s="7" t="s">
        <v>9</v>
      </c>
      <c r="B10" s="39">
        <v>4</v>
      </c>
      <c r="C10" s="39">
        <v>3</v>
      </c>
      <c r="D10" s="39">
        <v>4</v>
      </c>
      <c r="E10" s="39">
        <v>4</v>
      </c>
      <c r="F10" s="39">
        <v>4</v>
      </c>
      <c r="G10" s="39">
        <v>4</v>
      </c>
      <c r="H10" s="39">
        <v>4</v>
      </c>
      <c r="I10" s="39">
        <v>3</v>
      </c>
      <c r="J10" s="39">
        <v>3.5</v>
      </c>
      <c r="K10" s="9">
        <f t="shared" si="0"/>
        <v>3.7857142857142856</v>
      </c>
    </row>
    <row r="11" spans="1:11" ht="26.25" customHeight="1">
      <c r="A11" s="7" t="s">
        <v>10</v>
      </c>
      <c r="B11" s="39">
        <v>4</v>
      </c>
      <c r="C11" s="39">
        <v>4</v>
      </c>
      <c r="D11" s="39">
        <v>4</v>
      </c>
      <c r="E11" s="39">
        <v>3.5</v>
      </c>
      <c r="F11" s="39">
        <v>4</v>
      </c>
      <c r="G11" s="39">
        <v>4</v>
      </c>
      <c r="H11" s="39">
        <v>4</v>
      </c>
      <c r="I11" s="39">
        <v>2</v>
      </c>
      <c r="J11" s="39">
        <v>3</v>
      </c>
      <c r="K11" s="9">
        <f t="shared" si="0"/>
        <v>3.7857142857142856</v>
      </c>
    </row>
    <row r="12" spans="1:11" ht="26.25" customHeight="1">
      <c r="A12" s="7" t="s">
        <v>11</v>
      </c>
      <c r="B12" s="39">
        <v>2.5</v>
      </c>
      <c r="C12" s="39">
        <v>2.5</v>
      </c>
      <c r="D12" s="39">
        <v>3</v>
      </c>
      <c r="E12" s="39">
        <v>3</v>
      </c>
      <c r="F12" s="39">
        <v>3</v>
      </c>
      <c r="G12" s="39">
        <v>3</v>
      </c>
      <c r="H12" s="39">
        <v>2.5</v>
      </c>
      <c r="I12" s="39">
        <v>3</v>
      </c>
      <c r="J12" s="39">
        <v>3</v>
      </c>
      <c r="K12" s="9">
        <f t="shared" si="0"/>
        <v>2.857142857142857</v>
      </c>
    </row>
    <row r="13" spans="1:11" ht="90">
      <c r="A13" s="7" t="s">
        <v>13</v>
      </c>
      <c r="B13" s="39">
        <v>3</v>
      </c>
      <c r="C13" s="39">
        <v>4</v>
      </c>
      <c r="D13" s="39">
        <v>4.5</v>
      </c>
      <c r="E13" s="39">
        <v>5</v>
      </c>
      <c r="F13" s="39">
        <v>5</v>
      </c>
      <c r="G13" s="39">
        <v>5</v>
      </c>
      <c r="H13" s="39">
        <v>4</v>
      </c>
      <c r="I13" s="39">
        <v>5</v>
      </c>
      <c r="J13" s="39">
        <v>5</v>
      </c>
      <c r="K13" s="9">
        <f t="shared" si="0"/>
        <v>4.642857142857143</v>
      </c>
    </row>
    <row r="14" spans="1:12" ht="22.5" customHeight="1">
      <c r="A14" s="3" t="s">
        <v>3</v>
      </c>
      <c r="B14" s="10">
        <f aca="true" t="shared" si="1" ref="B14:K14">SUM(B5:B13)</f>
        <v>58.5</v>
      </c>
      <c r="C14" s="10">
        <f t="shared" si="1"/>
        <v>55.5</v>
      </c>
      <c r="D14" s="10">
        <f t="shared" si="1"/>
        <v>63.5</v>
      </c>
      <c r="E14" s="10">
        <f t="shared" si="1"/>
        <v>64.5</v>
      </c>
      <c r="F14" s="10">
        <f t="shared" si="1"/>
        <v>65</v>
      </c>
      <c r="G14" s="10">
        <f t="shared" si="1"/>
        <v>66</v>
      </c>
      <c r="H14" s="10">
        <f t="shared" si="1"/>
        <v>62.5</v>
      </c>
      <c r="I14" s="10">
        <f t="shared" si="1"/>
        <v>36</v>
      </c>
      <c r="J14" s="10">
        <f t="shared" si="1"/>
        <v>63.5</v>
      </c>
      <c r="K14" s="11">
        <f t="shared" si="1"/>
        <v>62.21428571428571</v>
      </c>
      <c r="L14" s="14">
        <f>SUM(B14:J14)</f>
        <v>535</v>
      </c>
    </row>
    <row r="15" spans="1:11" ht="36.75" customHeight="1">
      <c r="A15" s="5" t="s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8" spans="1:11" s="27" customFormat="1" ht="9.75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s="27" customFormat="1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ПЪЛНОМЕТРАЖЕН ДЕБЮТЕН ИГРАЛЕН ФИЛМ:</oddHeader>
  </headerFooter>
  <rowBreaks count="1" manualBreakCount="1">
    <brk id="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3" ht="12.75" customHeight="1">
      <c r="A1" s="37" t="s">
        <v>34</v>
      </c>
      <c r="B1" s="35" t="s">
        <v>35</v>
      </c>
      <c r="C1" s="29"/>
    </row>
    <row r="2" ht="12.75">
      <c r="A2" s="1"/>
    </row>
    <row r="3" spans="1:11" ht="12.75">
      <c r="A3" s="42" t="s">
        <v>2</v>
      </c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0" t="s">
        <v>0</v>
      </c>
    </row>
    <row r="4" spans="1:11" ht="27" customHeight="1">
      <c r="A4" s="42"/>
      <c r="B4" s="13" t="s">
        <v>26</v>
      </c>
      <c r="C4" s="13" t="s">
        <v>21</v>
      </c>
      <c r="D4" s="13" t="s">
        <v>29</v>
      </c>
      <c r="E4" s="13" t="s">
        <v>22</v>
      </c>
      <c r="F4" s="34" t="s">
        <v>30</v>
      </c>
      <c r="G4" s="13" t="s">
        <v>31</v>
      </c>
      <c r="H4" s="13" t="s">
        <v>23</v>
      </c>
      <c r="I4" s="13" t="s">
        <v>24</v>
      </c>
      <c r="J4" s="13" t="s">
        <v>25</v>
      </c>
      <c r="K4" s="41"/>
    </row>
    <row r="5" spans="1:11" ht="26.25" customHeight="1">
      <c r="A5" s="6" t="s">
        <v>4</v>
      </c>
      <c r="B5" s="38">
        <v>9</v>
      </c>
      <c r="C5" s="38">
        <v>10</v>
      </c>
      <c r="D5" s="38">
        <v>10</v>
      </c>
      <c r="E5" s="38">
        <v>10</v>
      </c>
      <c r="F5" s="38">
        <v>10</v>
      </c>
      <c r="G5" s="38">
        <v>8</v>
      </c>
      <c r="H5" s="38">
        <v>10</v>
      </c>
      <c r="I5" s="38">
        <v>6</v>
      </c>
      <c r="J5" s="38">
        <v>8</v>
      </c>
      <c r="K5" s="8">
        <f>(SUM(B5:J5)-MAX(B5:J5)-MIN(B5:J5))/7</f>
        <v>9.285714285714286</v>
      </c>
    </row>
    <row r="6" spans="1:11" ht="26.25" customHeight="1">
      <c r="A6" s="7" t="s">
        <v>5</v>
      </c>
      <c r="B6" s="39">
        <v>9</v>
      </c>
      <c r="C6" s="39">
        <v>10</v>
      </c>
      <c r="D6" s="39">
        <v>10</v>
      </c>
      <c r="E6" s="39">
        <v>10</v>
      </c>
      <c r="F6" s="39">
        <v>10</v>
      </c>
      <c r="G6" s="39">
        <v>8</v>
      </c>
      <c r="H6" s="39">
        <v>10</v>
      </c>
      <c r="I6" s="39">
        <v>9</v>
      </c>
      <c r="J6" s="39">
        <v>9</v>
      </c>
      <c r="K6" s="9">
        <f aca="true" t="shared" si="0" ref="K6:K13">(SUM(B6:J6)-MAX(B6:J6)-MIN(B6:J6))/7</f>
        <v>9.571428571428571</v>
      </c>
    </row>
    <row r="7" spans="1:11" ht="26.25" customHeight="1">
      <c r="A7" s="7" t="s">
        <v>6</v>
      </c>
      <c r="B7" s="39">
        <v>10</v>
      </c>
      <c r="C7" s="39">
        <v>10</v>
      </c>
      <c r="D7" s="39">
        <v>10</v>
      </c>
      <c r="E7" s="39">
        <v>9</v>
      </c>
      <c r="F7" s="39">
        <v>10</v>
      </c>
      <c r="G7" s="39">
        <v>8</v>
      </c>
      <c r="H7" s="39">
        <v>10</v>
      </c>
      <c r="I7" s="39">
        <v>5</v>
      </c>
      <c r="J7" s="39">
        <v>9</v>
      </c>
      <c r="K7" s="9">
        <f t="shared" si="0"/>
        <v>9.428571428571429</v>
      </c>
    </row>
    <row r="8" spans="1:11" ht="26.25" customHeight="1">
      <c r="A8" s="7" t="s">
        <v>7</v>
      </c>
      <c r="B8" s="39">
        <v>9</v>
      </c>
      <c r="C8" s="39">
        <v>10</v>
      </c>
      <c r="D8" s="39">
        <v>10</v>
      </c>
      <c r="E8" s="39">
        <v>10</v>
      </c>
      <c r="F8" s="39">
        <v>10</v>
      </c>
      <c r="G8" s="39">
        <v>8</v>
      </c>
      <c r="H8" s="39">
        <v>9</v>
      </c>
      <c r="I8" s="39">
        <v>3</v>
      </c>
      <c r="J8" s="39">
        <v>7</v>
      </c>
      <c r="K8" s="9">
        <f t="shared" si="0"/>
        <v>9</v>
      </c>
    </row>
    <row r="9" spans="1:11" ht="26.25" customHeight="1">
      <c r="A9" s="7" t="s">
        <v>8</v>
      </c>
      <c r="B9" s="39">
        <v>10</v>
      </c>
      <c r="C9" s="39">
        <v>10</v>
      </c>
      <c r="D9" s="39">
        <v>10</v>
      </c>
      <c r="E9" s="39">
        <v>10</v>
      </c>
      <c r="F9" s="39">
        <v>10</v>
      </c>
      <c r="G9" s="39">
        <v>8</v>
      </c>
      <c r="H9" s="39">
        <v>10</v>
      </c>
      <c r="I9" s="39">
        <v>6</v>
      </c>
      <c r="J9" s="39">
        <v>7</v>
      </c>
      <c r="K9" s="9">
        <f t="shared" si="0"/>
        <v>9.285714285714286</v>
      </c>
    </row>
    <row r="10" spans="1:11" ht="26.25" customHeight="1">
      <c r="A10" s="7" t="s">
        <v>9</v>
      </c>
      <c r="B10" s="39">
        <v>4</v>
      </c>
      <c r="C10" s="39">
        <v>4</v>
      </c>
      <c r="D10" s="39">
        <v>4</v>
      </c>
      <c r="E10" s="39">
        <v>4</v>
      </c>
      <c r="F10" s="39">
        <v>4</v>
      </c>
      <c r="G10" s="39">
        <v>4</v>
      </c>
      <c r="H10" s="39">
        <v>4</v>
      </c>
      <c r="I10" s="39">
        <v>4</v>
      </c>
      <c r="J10" s="39">
        <v>3.5</v>
      </c>
      <c r="K10" s="9">
        <f t="shared" si="0"/>
        <v>4</v>
      </c>
    </row>
    <row r="11" spans="1:11" ht="26.25" customHeight="1">
      <c r="A11" s="7" t="s">
        <v>10</v>
      </c>
      <c r="B11" s="39">
        <v>4</v>
      </c>
      <c r="C11" s="39">
        <v>4</v>
      </c>
      <c r="D11" s="39">
        <v>4</v>
      </c>
      <c r="E11" s="39">
        <v>4</v>
      </c>
      <c r="F11" s="39">
        <v>4</v>
      </c>
      <c r="G11" s="39">
        <v>4</v>
      </c>
      <c r="H11" s="39">
        <v>4</v>
      </c>
      <c r="I11" s="39">
        <v>4</v>
      </c>
      <c r="J11" s="39">
        <v>3</v>
      </c>
      <c r="K11" s="9">
        <f t="shared" si="0"/>
        <v>4</v>
      </c>
    </row>
    <row r="12" spans="1:11" ht="26.25" customHeight="1">
      <c r="A12" s="7" t="s">
        <v>11</v>
      </c>
      <c r="B12" s="39">
        <v>3</v>
      </c>
      <c r="C12" s="39">
        <v>1</v>
      </c>
      <c r="D12" s="39">
        <v>2.5</v>
      </c>
      <c r="E12" s="39">
        <v>2.5</v>
      </c>
      <c r="F12" s="39">
        <v>2</v>
      </c>
      <c r="G12" s="39">
        <v>2.5</v>
      </c>
      <c r="H12" s="39">
        <v>2</v>
      </c>
      <c r="I12" s="39">
        <v>3</v>
      </c>
      <c r="J12" s="39">
        <v>2</v>
      </c>
      <c r="K12" s="9">
        <f t="shared" si="0"/>
        <v>2.357142857142857</v>
      </c>
    </row>
    <row r="13" spans="1:11" ht="90">
      <c r="A13" s="7" t="s">
        <v>13</v>
      </c>
      <c r="B13" s="39">
        <v>4.5</v>
      </c>
      <c r="C13" s="39">
        <v>2</v>
      </c>
      <c r="D13" s="39">
        <v>2.5</v>
      </c>
      <c r="E13" s="39">
        <v>2.5</v>
      </c>
      <c r="F13" s="39">
        <v>2.5</v>
      </c>
      <c r="G13" s="39">
        <v>4</v>
      </c>
      <c r="H13" s="39">
        <v>1</v>
      </c>
      <c r="I13" s="39">
        <v>4</v>
      </c>
      <c r="J13" s="39">
        <v>3.5</v>
      </c>
      <c r="K13" s="9">
        <f t="shared" si="0"/>
        <v>3</v>
      </c>
    </row>
    <row r="14" spans="1:12" ht="22.5" customHeight="1">
      <c r="A14" s="3" t="s">
        <v>3</v>
      </c>
      <c r="B14" s="10">
        <f aca="true" t="shared" si="1" ref="B14:K14">SUM(B5:B13)</f>
        <v>62.5</v>
      </c>
      <c r="C14" s="10">
        <f t="shared" si="1"/>
        <v>61</v>
      </c>
      <c r="D14" s="10">
        <f t="shared" si="1"/>
        <v>63</v>
      </c>
      <c r="E14" s="10">
        <f t="shared" si="1"/>
        <v>62</v>
      </c>
      <c r="F14" s="10">
        <f t="shared" si="1"/>
        <v>62.5</v>
      </c>
      <c r="G14" s="10">
        <f t="shared" si="1"/>
        <v>54.5</v>
      </c>
      <c r="H14" s="10">
        <f t="shared" si="1"/>
        <v>60</v>
      </c>
      <c r="I14" s="10">
        <f t="shared" si="1"/>
        <v>44</v>
      </c>
      <c r="J14" s="10">
        <f t="shared" si="1"/>
        <v>52</v>
      </c>
      <c r="K14" s="11">
        <f t="shared" si="1"/>
        <v>59.92857142857142</v>
      </c>
      <c r="L14" s="14">
        <f>SUM(B14:J14)</f>
        <v>521.5</v>
      </c>
    </row>
    <row r="15" spans="1:11" ht="36.75" customHeight="1">
      <c r="A15" s="5" t="s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ПЪЛНОМЕТРАЖЕН ДЕБЮТЕН ИГРАЛЕН ФИЛМ: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Acer</cp:lastModifiedBy>
  <cp:lastPrinted>2014-10-31T13:38:24Z</cp:lastPrinted>
  <dcterms:created xsi:type="dcterms:W3CDTF">2008-03-09T13:52:48Z</dcterms:created>
  <dcterms:modified xsi:type="dcterms:W3CDTF">2014-12-16T10:20:38Z</dcterms:modified>
  <cp:category/>
  <cp:version/>
  <cp:contentType/>
  <cp:contentStatus/>
</cp:coreProperties>
</file>