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<sst xmlns="http://schemas.openxmlformats.org/spreadsheetml/2006/main" count="64" uniqueCount="39">
  <si>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средна оценка</t>
  </si>
  <si>
    <t>Национална худажествена комисия за игрално кино</t>
  </si>
  <si>
    <t>критерии</t>
  </si>
  <si>
    <t>Обща оценка:</t>
  </si>
  <si>
    <r>
      <t xml:space="preserve">чл.27, ал.1, т.1,  - значимост на темата  </t>
    </r>
    <r>
      <rPr>
        <b/>
        <sz val="10"/>
        <rFont val="Times New Roman"/>
        <family val="1"/>
      </rPr>
      <t>(10)</t>
    </r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</si>
  <si>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</si>
  <si>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</si>
  <si>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качество на диалога </t>
    </r>
    <r>
      <rPr>
        <b/>
        <sz val="10"/>
        <rFont val="Times New Roman"/>
        <family val="1"/>
      </rPr>
      <t>(10)</t>
    </r>
  </si>
  <si>
    <r>
      <t xml:space="preserve">чл.27, ал.1, т.1 - интерпретация на сюжета </t>
    </r>
    <r>
      <rPr>
        <b/>
        <sz val="10"/>
        <rFont val="Times New Roman"/>
        <family val="1"/>
      </rPr>
      <t>(10)</t>
    </r>
  </si>
  <si>
    <r>
      <t xml:space="preserve">чл.27, ал.1, т.2 - жанровата определеност </t>
    </r>
    <r>
      <rPr>
        <b/>
        <sz val="10"/>
        <rFont val="Times New Roman"/>
        <family val="1"/>
      </rPr>
      <t>(4)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</si>
  <si>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</si>
  <si>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</si>
  <si>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</si>
  <si>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</si>
  <si>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</si>
  <si>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</si>
  <si>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</si>
  <si>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</si>
  <si>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</si>
  <si>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</si>
  <si>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</si>
  <si>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</si>
  <si>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</si>
  <si>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t>Международна копродукция</t>
  </si>
  <si>
    <t>ОБОБЩЕНА ОЦЕНЪЧНА КАРТА НА ПРОЕКТИ ЗА ИГРАЛЕН ФИЛМ / по чл.31 / :</t>
  </si>
  <si>
    <t>Рег. №</t>
  </si>
  <si>
    <t>Уестърн</t>
  </si>
  <si>
    <t>14И008/мк</t>
  </si>
  <si>
    <t>Евгений Михайлов</t>
  </si>
  <si>
    <t>Валентина Илкова</t>
  </si>
  <si>
    <t>Геновева Димитрова</t>
  </si>
  <si>
    <t>Георги Тодоров</t>
  </si>
  <si>
    <t>Жана Караиванова</t>
  </si>
  <si>
    <t>Рашко Узунов</t>
  </si>
  <si>
    <t>Станислав Дончев</t>
  </si>
  <si>
    <t>Юлия Кънчева</t>
  </si>
  <si>
    <t>Юрий Дачев</t>
  </si>
  <si>
    <t>Смрадлива приказка</t>
  </si>
  <si>
    <t>14И115/мк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</si>
</sst>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All 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182" fontId="4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82" fontId="4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82" fontId="4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9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21" customWidth="1"/>
    <col min="2" max="2" width="41.57421875" style="2" customWidth="1"/>
    <col min="3" max="3" width="11.00390625" style="2" customWidth="1"/>
    <col min="4" max="4" width="14.140625" style="2" customWidth="1"/>
    <col min="5" max="5" width="13.8515625" style="2" customWidth="1"/>
    <col min="6" max="7" width="9.140625" style="2" customWidth="1"/>
    <col min="8" max="9" width="10.421875" style="2" customWidth="1"/>
    <col min="10" max="11" width="9.140625" style="2" customWidth="1"/>
    <col min="12" max="12" width="10.57421875" style="2" customWidth="1"/>
    <col min="13" max="16384" width="9.140625" style="2" customWidth="1"/>
  </cols>
  <sheetData>
    <row r="2" ht="12.75">
      <c r="B2" s="2" t="s">
        <v>24</v>
      </c>
    </row>
    <row r="3" ht="12.75">
      <c r="B3" s="2" t="s">
        <v>23</v>
      </c>
    </row>
    <row r="5" spans="1:12" ht="12.75">
      <c r="A5" s="22" t="s">
        <v>19</v>
      </c>
      <c r="B5" s="22" t="s">
        <v>16</v>
      </c>
      <c r="C5" s="22" t="s">
        <v>25</v>
      </c>
      <c r="D5" s="22" t="s">
        <v>18</v>
      </c>
      <c r="E5" s="22" t="s">
        <v>17</v>
      </c>
      <c r="F5" s="23">
        <v>0.5</v>
      </c>
      <c r="G5" s="36">
        <v>0.7</v>
      </c>
      <c r="H5" s="27"/>
      <c r="I5" s="27"/>
      <c r="J5" s="27"/>
      <c r="K5" s="28"/>
      <c r="L5" s="29"/>
    </row>
    <row r="6" spans="8:12" ht="12.75">
      <c r="H6" s="30"/>
      <c r="I6" s="30"/>
      <c r="J6" s="30"/>
      <c r="K6" s="30"/>
      <c r="L6" s="30"/>
    </row>
    <row r="7" spans="1:12" ht="14.25">
      <c r="A7" s="21">
        <v>1</v>
      </c>
      <c r="B7" s="34" t="str">
        <f>'01'!A1</f>
        <v>Смрадлива приказка</v>
      </c>
      <c r="C7" s="34" t="str">
        <f>'01'!B1</f>
        <v>14И115/мк</v>
      </c>
      <c r="D7" s="24">
        <f>SUM('01'!$B$16:$J$16)</f>
        <v>546</v>
      </c>
      <c r="E7" s="24">
        <f>'01'!$K$16</f>
        <v>61</v>
      </c>
      <c r="H7" s="38"/>
      <c r="I7" s="38"/>
      <c r="J7" s="38"/>
      <c r="K7" s="30"/>
      <c r="L7" s="30"/>
    </row>
    <row r="8" spans="1:12" ht="14.25">
      <c r="A8" s="21">
        <v>2</v>
      </c>
      <c r="B8" s="34" t="str">
        <f>'02'!A1</f>
        <v>Уестърн</v>
      </c>
      <c r="C8" s="34" t="str">
        <f>'02'!B1</f>
        <v>14И008/мк</v>
      </c>
      <c r="D8" s="24">
        <f>SUM('02'!$B$16:$J$16)</f>
        <v>528</v>
      </c>
      <c r="E8" s="24">
        <f>'02'!$K$16</f>
        <v>59.85714285714286</v>
      </c>
      <c r="H8" s="38"/>
      <c r="I8" s="38"/>
      <c r="J8" s="38"/>
      <c r="K8" s="30"/>
      <c r="L8" s="30"/>
    </row>
    <row r="10" spans="2:3" ht="12.75">
      <c r="B10" s="25" t="s">
        <v>22</v>
      </c>
      <c r="C10" s="25"/>
    </row>
    <row r="11" spans="2:7" ht="12.75">
      <c r="B11" s="26">
        <f>10+10+10+10+10+4+4+3+5+5+7</f>
        <v>78</v>
      </c>
      <c r="C11" s="2" t="s">
        <v>20</v>
      </c>
      <c r="F11" s="2">
        <f>78*0.5</f>
        <v>39</v>
      </c>
      <c r="G11" s="37">
        <f>78*0.7</f>
        <v>54.599999999999994</v>
      </c>
    </row>
    <row r="12" spans="2:7" ht="12.75">
      <c r="B12" s="26">
        <f>B11*9</f>
        <v>702</v>
      </c>
      <c r="C12" s="2" t="s">
        <v>21</v>
      </c>
      <c r="F12" s="26">
        <f>702*0.5</f>
        <v>351</v>
      </c>
      <c r="G12" s="24">
        <f>702*70%</f>
        <v>491.4</v>
      </c>
    </row>
  </sheetData>
  <sheetProtection password="CA9C" sheet="1" objects="1" scenarios="1"/>
  <printOptions gridLines="1"/>
  <pageMargins left="0.5511811023622047" right="0.35433070866141736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="70" zoomScaleNormal="70" zoomScaleSheetLayoutView="75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2.75" customHeight="1">
      <c r="A1" s="34" t="s">
        <v>37</v>
      </c>
      <c r="B1" s="35" t="s">
        <v>38</v>
      </c>
      <c r="C1" s="34"/>
      <c r="D1" s="35"/>
    </row>
    <row r="2" ht="12.75">
      <c r="A2" s="1"/>
    </row>
    <row r="3" spans="1:11" ht="12.75">
      <c r="A3" s="41" t="s">
        <v>2</v>
      </c>
      <c r="B3" s="42" t="s">
        <v>1</v>
      </c>
      <c r="C3" s="42"/>
      <c r="D3" s="42"/>
      <c r="E3" s="42"/>
      <c r="F3" s="42"/>
      <c r="G3" s="42"/>
      <c r="H3" s="42"/>
      <c r="I3" s="42"/>
      <c r="J3" s="42"/>
      <c r="K3" s="39" t="s">
        <v>0</v>
      </c>
    </row>
    <row r="4" spans="1:11" ht="38.25" customHeight="1">
      <c r="A4" s="41"/>
      <c r="B4" s="19" t="s">
        <v>28</v>
      </c>
      <c r="C4" s="19" t="s">
        <v>29</v>
      </c>
      <c r="D4" s="19" t="s">
        <v>30</v>
      </c>
      <c r="E4" s="19" t="s">
        <v>31</v>
      </c>
      <c r="F4" s="19" t="s">
        <v>32</v>
      </c>
      <c r="G4" s="19" t="s">
        <v>33</v>
      </c>
      <c r="H4" s="19" t="s">
        <v>34</v>
      </c>
      <c r="I4" s="19" t="s">
        <v>35</v>
      </c>
      <c r="J4" s="19" t="s">
        <v>36</v>
      </c>
      <c r="K4" s="40"/>
    </row>
    <row r="5" spans="1:11" ht="26.25" customHeight="1">
      <c r="A5" s="6" t="s">
        <v>4</v>
      </c>
      <c r="B5" s="9">
        <v>7</v>
      </c>
      <c r="C5" s="9">
        <v>9</v>
      </c>
      <c r="D5" s="9">
        <v>7</v>
      </c>
      <c r="E5" s="9">
        <v>8</v>
      </c>
      <c r="F5" s="9">
        <v>7</v>
      </c>
      <c r="G5" s="9">
        <v>8</v>
      </c>
      <c r="H5" s="9">
        <v>10</v>
      </c>
      <c r="I5" s="9">
        <v>7</v>
      </c>
      <c r="J5" s="9">
        <v>10</v>
      </c>
      <c r="K5" s="10">
        <f>(SUM(B5:J5)-MAX(B5:J5)-MIN(B5:J5))/7</f>
        <v>8</v>
      </c>
    </row>
    <row r="6" spans="1:11" ht="26.25" customHeight="1">
      <c r="A6" s="7" t="s">
        <v>5</v>
      </c>
      <c r="B6" s="11">
        <v>6</v>
      </c>
      <c r="C6" s="11">
        <v>9</v>
      </c>
      <c r="D6" s="11">
        <v>6</v>
      </c>
      <c r="E6" s="11">
        <v>8</v>
      </c>
      <c r="F6" s="11">
        <v>5</v>
      </c>
      <c r="G6" s="11">
        <v>6</v>
      </c>
      <c r="H6" s="11">
        <v>8</v>
      </c>
      <c r="I6" s="11">
        <v>8</v>
      </c>
      <c r="J6" s="11">
        <v>9</v>
      </c>
      <c r="K6" s="12">
        <f aca="true" t="shared" si="0" ref="K6:K15">(SUM(B6:J6)-MAX(B6:J6)-MIN(B6:J6))/7</f>
        <v>7.285714285714286</v>
      </c>
    </row>
    <row r="7" spans="1:11" ht="26.25" customHeight="1">
      <c r="A7" s="7" t="s">
        <v>6</v>
      </c>
      <c r="B7" s="11">
        <v>7</v>
      </c>
      <c r="C7" s="11">
        <v>9</v>
      </c>
      <c r="D7" s="11">
        <v>7</v>
      </c>
      <c r="E7" s="11">
        <v>8</v>
      </c>
      <c r="F7" s="11">
        <v>5</v>
      </c>
      <c r="G7" s="11">
        <v>7</v>
      </c>
      <c r="H7" s="11">
        <v>9</v>
      </c>
      <c r="I7" s="11">
        <v>8</v>
      </c>
      <c r="J7" s="11">
        <v>8</v>
      </c>
      <c r="K7" s="12">
        <f t="shared" si="0"/>
        <v>7.714285714285714</v>
      </c>
    </row>
    <row r="8" spans="1:11" ht="26.25" customHeight="1">
      <c r="A8" s="7" t="s">
        <v>7</v>
      </c>
      <c r="B8" s="11">
        <v>7</v>
      </c>
      <c r="C8" s="11">
        <v>9</v>
      </c>
      <c r="D8" s="11">
        <v>6</v>
      </c>
      <c r="E8" s="11">
        <v>8</v>
      </c>
      <c r="F8" s="11">
        <v>5</v>
      </c>
      <c r="G8" s="11">
        <v>7</v>
      </c>
      <c r="H8" s="11">
        <v>9</v>
      </c>
      <c r="I8" s="11">
        <v>8</v>
      </c>
      <c r="J8" s="11">
        <v>8</v>
      </c>
      <c r="K8" s="12">
        <f t="shared" si="0"/>
        <v>7.571428571428571</v>
      </c>
    </row>
    <row r="9" spans="1:11" ht="26.25" customHeight="1">
      <c r="A9" s="7" t="s">
        <v>8</v>
      </c>
      <c r="B9" s="11">
        <v>6</v>
      </c>
      <c r="C9" s="11">
        <v>9</v>
      </c>
      <c r="D9" s="11">
        <v>7</v>
      </c>
      <c r="E9" s="11">
        <v>7</v>
      </c>
      <c r="F9" s="11">
        <v>5</v>
      </c>
      <c r="G9" s="11">
        <v>6</v>
      </c>
      <c r="H9" s="11">
        <v>9</v>
      </c>
      <c r="I9" s="11">
        <v>8</v>
      </c>
      <c r="J9" s="11">
        <v>10</v>
      </c>
      <c r="K9" s="12">
        <f t="shared" si="0"/>
        <v>7.428571428571429</v>
      </c>
    </row>
    <row r="10" spans="1:11" ht="26.25" customHeight="1">
      <c r="A10" s="7" t="s">
        <v>9</v>
      </c>
      <c r="B10" s="11">
        <v>3</v>
      </c>
      <c r="C10" s="11">
        <v>4</v>
      </c>
      <c r="D10" s="11">
        <v>4</v>
      </c>
      <c r="E10" s="11">
        <v>4</v>
      </c>
      <c r="F10" s="11">
        <v>4</v>
      </c>
      <c r="G10" s="11">
        <v>3.5</v>
      </c>
      <c r="H10" s="11">
        <v>3.5</v>
      </c>
      <c r="I10" s="11">
        <v>3</v>
      </c>
      <c r="J10" s="11">
        <v>4</v>
      </c>
      <c r="K10" s="12">
        <f t="shared" si="0"/>
        <v>3.7142857142857144</v>
      </c>
    </row>
    <row r="11" spans="1:11" ht="26.25" customHeight="1">
      <c r="A11" s="7" t="s">
        <v>10</v>
      </c>
      <c r="B11" s="11">
        <v>2</v>
      </c>
      <c r="C11" s="11">
        <v>3</v>
      </c>
      <c r="D11" s="11">
        <v>3</v>
      </c>
      <c r="E11" s="11">
        <v>3</v>
      </c>
      <c r="F11" s="11">
        <v>2.5</v>
      </c>
      <c r="G11" s="11">
        <v>3</v>
      </c>
      <c r="H11" s="11">
        <v>3.5</v>
      </c>
      <c r="I11" s="11">
        <v>3</v>
      </c>
      <c r="J11" s="11">
        <v>4</v>
      </c>
      <c r="K11" s="12">
        <f t="shared" si="0"/>
        <v>3</v>
      </c>
    </row>
    <row r="12" spans="1:11" ht="26.25" customHeight="1">
      <c r="A12" s="7" t="s">
        <v>11</v>
      </c>
      <c r="B12" s="11">
        <v>3</v>
      </c>
      <c r="C12" s="11">
        <v>2.5</v>
      </c>
      <c r="D12" s="11">
        <v>2.5</v>
      </c>
      <c r="E12" s="11">
        <v>3</v>
      </c>
      <c r="F12" s="11">
        <v>2.5</v>
      </c>
      <c r="G12" s="11">
        <v>2</v>
      </c>
      <c r="H12" s="11">
        <v>3</v>
      </c>
      <c r="I12" s="11">
        <v>2</v>
      </c>
      <c r="J12" s="11">
        <v>3</v>
      </c>
      <c r="K12" s="12">
        <f t="shared" si="0"/>
        <v>2.642857142857143</v>
      </c>
    </row>
    <row r="13" spans="1:11" ht="26.25" customHeight="1">
      <c r="A13" s="7" t="s">
        <v>12</v>
      </c>
      <c r="B13" s="11">
        <v>5</v>
      </c>
      <c r="C13" s="11">
        <v>4.5</v>
      </c>
      <c r="D13" s="11">
        <v>4</v>
      </c>
      <c r="E13" s="11">
        <v>4</v>
      </c>
      <c r="F13" s="11">
        <v>4</v>
      </c>
      <c r="G13" s="11">
        <v>4</v>
      </c>
      <c r="H13" s="11">
        <v>4</v>
      </c>
      <c r="I13" s="11">
        <v>4.5</v>
      </c>
      <c r="J13" s="11">
        <v>5</v>
      </c>
      <c r="K13" s="12">
        <f t="shared" si="0"/>
        <v>4.285714285714286</v>
      </c>
    </row>
    <row r="14" spans="1:11" ht="90">
      <c r="A14" s="7" t="s">
        <v>14</v>
      </c>
      <c r="B14" s="11">
        <v>4</v>
      </c>
      <c r="C14" s="11">
        <v>4</v>
      </c>
      <c r="D14" s="11">
        <v>3</v>
      </c>
      <c r="E14" s="11">
        <v>4</v>
      </c>
      <c r="F14" s="11">
        <v>3</v>
      </c>
      <c r="G14" s="11">
        <v>2</v>
      </c>
      <c r="H14" s="11">
        <v>4.5</v>
      </c>
      <c r="I14" s="11">
        <v>4</v>
      </c>
      <c r="J14" s="11">
        <v>5</v>
      </c>
      <c r="K14" s="12">
        <f t="shared" si="0"/>
        <v>3.7857142857142856</v>
      </c>
    </row>
    <row r="15" spans="1:11" ht="90">
      <c r="A15" s="8" t="s">
        <v>15</v>
      </c>
      <c r="B15" s="13">
        <v>7</v>
      </c>
      <c r="C15" s="13">
        <v>5.5</v>
      </c>
      <c r="D15" s="13">
        <v>5</v>
      </c>
      <c r="E15" s="13">
        <v>4</v>
      </c>
      <c r="F15" s="13">
        <v>4</v>
      </c>
      <c r="G15" s="13">
        <v>5</v>
      </c>
      <c r="H15" s="13">
        <v>5.5</v>
      </c>
      <c r="I15" s="13">
        <v>7</v>
      </c>
      <c r="J15" s="14">
        <v>7</v>
      </c>
      <c r="K15" s="15">
        <f t="shared" si="0"/>
        <v>5.571428571428571</v>
      </c>
    </row>
    <row r="16" spans="1:12" ht="22.5" customHeight="1">
      <c r="A16" s="3" t="s">
        <v>3</v>
      </c>
      <c r="B16" s="16">
        <f>SUM(B5:B15)</f>
        <v>57</v>
      </c>
      <c r="C16" s="16">
        <f aca="true" t="shared" si="1" ref="C16:J16">SUM(C5:C15)</f>
        <v>68.5</v>
      </c>
      <c r="D16" s="16">
        <f t="shared" si="1"/>
        <v>54.5</v>
      </c>
      <c r="E16" s="16">
        <f t="shared" si="1"/>
        <v>61</v>
      </c>
      <c r="F16" s="16">
        <f t="shared" si="1"/>
        <v>47</v>
      </c>
      <c r="G16" s="16">
        <f t="shared" si="1"/>
        <v>53.5</v>
      </c>
      <c r="H16" s="16">
        <f t="shared" si="1"/>
        <v>69</v>
      </c>
      <c r="I16" s="16">
        <f t="shared" si="1"/>
        <v>62.5</v>
      </c>
      <c r="J16" s="16">
        <f t="shared" si="1"/>
        <v>73</v>
      </c>
      <c r="K16" s="17">
        <f>SUM(K5:K15)</f>
        <v>61</v>
      </c>
      <c r="L16" s="20">
        <f>SUM(B16:J16)</f>
        <v>546</v>
      </c>
    </row>
    <row r="17" spans="1:11" ht="36.75" customHeight="1">
      <c r="A17" s="5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20" spans="1:12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 / по чл. 31 /: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70" zoomScaleNormal="70" zoomScaleSheetLayoutView="75" workbookViewId="0" topLeftCell="A1">
      <selection activeCell="A15" sqref="A15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34" t="s">
        <v>26</v>
      </c>
      <c r="B1" s="35" t="s">
        <v>27</v>
      </c>
      <c r="C1" s="34"/>
      <c r="D1" s="35"/>
    </row>
    <row r="2" ht="12.75">
      <c r="A2" s="1"/>
    </row>
    <row r="3" spans="1:11" ht="12.75">
      <c r="A3" s="41" t="s">
        <v>2</v>
      </c>
      <c r="B3" s="42" t="s">
        <v>1</v>
      </c>
      <c r="C3" s="42"/>
      <c r="D3" s="42"/>
      <c r="E3" s="42"/>
      <c r="F3" s="42"/>
      <c r="G3" s="42"/>
      <c r="H3" s="42"/>
      <c r="I3" s="42"/>
      <c r="J3" s="42"/>
      <c r="K3" s="39" t="s">
        <v>0</v>
      </c>
    </row>
    <row r="4" spans="1:11" ht="38.25" customHeight="1">
      <c r="A4" s="41"/>
      <c r="B4" s="19" t="s">
        <v>28</v>
      </c>
      <c r="C4" s="19" t="s">
        <v>29</v>
      </c>
      <c r="D4" s="19" t="s">
        <v>30</v>
      </c>
      <c r="E4" s="19" t="s">
        <v>31</v>
      </c>
      <c r="F4" s="19" t="s">
        <v>32</v>
      </c>
      <c r="G4" s="19" t="s">
        <v>33</v>
      </c>
      <c r="H4" s="19" t="s">
        <v>34</v>
      </c>
      <c r="I4" s="19" t="s">
        <v>35</v>
      </c>
      <c r="J4" s="19" t="s">
        <v>36</v>
      </c>
      <c r="K4" s="40"/>
    </row>
    <row r="5" spans="1:11" ht="26.25" customHeight="1">
      <c r="A5" s="6" t="s">
        <v>4</v>
      </c>
      <c r="B5" s="9">
        <v>6</v>
      </c>
      <c r="C5" s="9">
        <v>9</v>
      </c>
      <c r="D5" s="9">
        <v>9</v>
      </c>
      <c r="E5" s="9">
        <v>8</v>
      </c>
      <c r="F5" s="9">
        <v>9</v>
      </c>
      <c r="G5" s="9">
        <v>7</v>
      </c>
      <c r="H5" s="9">
        <v>5</v>
      </c>
      <c r="I5" s="9">
        <v>6</v>
      </c>
      <c r="J5" s="9">
        <v>10</v>
      </c>
      <c r="K5" s="10">
        <f>(SUM(B5:J5)-MAX(B5:J5)-MIN(B5:J5))/7</f>
        <v>7.714285714285714</v>
      </c>
    </row>
    <row r="6" spans="1:11" ht="26.25" customHeight="1">
      <c r="A6" s="7" t="s">
        <v>5</v>
      </c>
      <c r="B6" s="11">
        <v>6</v>
      </c>
      <c r="C6" s="11">
        <v>9</v>
      </c>
      <c r="D6" s="11">
        <v>9</v>
      </c>
      <c r="E6" s="11">
        <v>9</v>
      </c>
      <c r="F6" s="11">
        <v>9</v>
      </c>
      <c r="G6" s="11">
        <v>6</v>
      </c>
      <c r="H6" s="11">
        <v>3</v>
      </c>
      <c r="I6" s="11">
        <v>6</v>
      </c>
      <c r="J6" s="11">
        <v>10</v>
      </c>
      <c r="K6" s="12">
        <f aca="true" t="shared" si="0" ref="K6:K15">(SUM(B6:J6)-MAX(B6:J6)-MIN(B6:J6))/7</f>
        <v>7.714285714285714</v>
      </c>
    </row>
    <row r="7" spans="1:11" ht="26.25" customHeight="1">
      <c r="A7" s="7" t="s">
        <v>6</v>
      </c>
      <c r="B7" s="11">
        <v>7</v>
      </c>
      <c r="C7" s="11">
        <v>9</v>
      </c>
      <c r="D7" s="11">
        <v>9</v>
      </c>
      <c r="E7" s="11">
        <v>9</v>
      </c>
      <c r="F7" s="11">
        <v>9</v>
      </c>
      <c r="G7" s="11">
        <v>8</v>
      </c>
      <c r="H7" s="11">
        <v>3</v>
      </c>
      <c r="I7" s="11">
        <v>6</v>
      </c>
      <c r="J7" s="11">
        <v>10</v>
      </c>
      <c r="K7" s="12">
        <f t="shared" si="0"/>
        <v>8.142857142857142</v>
      </c>
    </row>
    <row r="8" spans="1:11" ht="26.25" customHeight="1">
      <c r="A8" s="7" t="s">
        <v>7</v>
      </c>
      <c r="B8" s="11">
        <v>4</v>
      </c>
      <c r="C8" s="11">
        <v>9</v>
      </c>
      <c r="D8" s="11">
        <v>9</v>
      </c>
      <c r="E8" s="11">
        <v>8</v>
      </c>
      <c r="F8" s="11">
        <v>8</v>
      </c>
      <c r="G8" s="11">
        <v>5</v>
      </c>
      <c r="H8" s="11">
        <v>2</v>
      </c>
      <c r="I8" s="11">
        <v>5</v>
      </c>
      <c r="J8" s="11">
        <v>8</v>
      </c>
      <c r="K8" s="12">
        <f t="shared" si="0"/>
        <v>6.714285714285714</v>
      </c>
    </row>
    <row r="9" spans="1:11" ht="26.25" customHeight="1">
      <c r="A9" s="7" t="s">
        <v>8</v>
      </c>
      <c r="B9" s="11">
        <v>6</v>
      </c>
      <c r="C9" s="11">
        <v>8</v>
      </c>
      <c r="D9" s="11">
        <v>9</v>
      </c>
      <c r="E9" s="11">
        <v>8</v>
      </c>
      <c r="F9" s="11">
        <v>9</v>
      </c>
      <c r="G9" s="11">
        <v>7</v>
      </c>
      <c r="H9" s="11">
        <v>4</v>
      </c>
      <c r="I9" s="11">
        <v>5</v>
      </c>
      <c r="J9" s="11">
        <v>10</v>
      </c>
      <c r="K9" s="12">
        <f t="shared" si="0"/>
        <v>7.428571428571429</v>
      </c>
    </row>
    <row r="10" spans="1:11" ht="26.25" customHeight="1">
      <c r="A10" s="7" t="s">
        <v>9</v>
      </c>
      <c r="B10" s="11">
        <v>3</v>
      </c>
      <c r="C10" s="11">
        <v>4</v>
      </c>
      <c r="D10" s="11">
        <v>4</v>
      </c>
      <c r="E10" s="11">
        <v>4</v>
      </c>
      <c r="F10" s="11">
        <v>4</v>
      </c>
      <c r="G10" s="11">
        <v>4</v>
      </c>
      <c r="H10" s="11">
        <v>2</v>
      </c>
      <c r="I10" s="11">
        <v>3</v>
      </c>
      <c r="J10" s="11">
        <v>4</v>
      </c>
      <c r="K10" s="12">
        <f t="shared" si="0"/>
        <v>3.7142857142857144</v>
      </c>
    </row>
    <row r="11" spans="1:11" ht="26.25" customHeight="1">
      <c r="A11" s="7" t="s">
        <v>10</v>
      </c>
      <c r="B11" s="11">
        <v>3</v>
      </c>
      <c r="C11" s="11">
        <v>3</v>
      </c>
      <c r="D11" s="11">
        <v>4</v>
      </c>
      <c r="E11" s="11">
        <v>3</v>
      </c>
      <c r="F11" s="11">
        <v>3</v>
      </c>
      <c r="G11" s="11">
        <v>3</v>
      </c>
      <c r="H11" s="11">
        <v>1</v>
      </c>
      <c r="I11" s="11">
        <v>3</v>
      </c>
      <c r="J11" s="11">
        <v>3.5</v>
      </c>
      <c r="K11" s="12">
        <f t="shared" si="0"/>
        <v>3.0714285714285716</v>
      </c>
    </row>
    <row r="12" spans="1:11" ht="26.25" customHeight="1">
      <c r="A12" s="7" t="s">
        <v>11</v>
      </c>
      <c r="B12" s="11">
        <v>3</v>
      </c>
      <c r="C12" s="11">
        <v>2.5</v>
      </c>
      <c r="D12" s="11">
        <v>2.5</v>
      </c>
      <c r="E12" s="11">
        <v>3</v>
      </c>
      <c r="F12" s="11">
        <v>2.5</v>
      </c>
      <c r="G12" s="11">
        <v>2.5</v>
      </c>
      <c r="H12" s="11">
        <v>2.5</v>
      </c>
      <c r="I12" s="11">
        <v>3</v>
      </c>
      <c r="J12" s="11">
        <v>2.5</v>
      </c>
      <c r="K12" s="12">
        <f t="shared" si="0"/>
        <v>2.642857142857143</v>
      </c>
    </row>
    <row r="13" spans="1:11" ht="26.25" customHeight="1">
      <c r="A13" s="7" t="s">
        <v>12</v>
      </c>
      <c r="B13" s="11">
        <v>4</v>
      </c>
      <c r="C13" s="11">
        <v>3</v>
      </c>
      <c r="D13" s="11">
        <v>3.5</v>
      </c>
      <c r="E13" s="11">
        <v>5</v>
      </c>
      <c r="F13" s="11">
        <v>3.5</v>
      </c>
      <c r="G13" s="11">
        <v>3</v>
      </c>
      <c r="H13" s="11">
        <v>3</v>
      </c>
      <c r="I13" s="11">
        <v>4.5</v>
      </c>
      <c r="J13" s="11">
        <v>4.5</v>
      </c>
      <c r="K13" s="12">
        <f t="shared" si="0"/>
        <v>3.7142857142857144</v>
      </c>
    </row>
    <row r="14" spans="1:11" ht="90">
      <c r="A14" s="7" t="s">
        <v>14</v>
      </c>
      <c r="B14" s="11">
        <v>5</v>
      </c>
      <c r="C14" s="11">
        <v>4</v>
      </c>
      <c r="D14" s="11">
        <v>4</v>
      </c>
      <c r="E14" s="11">
        <v>5</v>
      </c>
      <c r="F14" s="11">
        <v>4.5</v>
      </c>
      <c r="G14" s="11">
        <v>4</v>
      </c>
      <c r="H14" s="11">
        <v>5</v>
      </c>
      <c r="I14" s="11">
        <v>4.5</v>
      </c>
      <c r="J14" s="11">
        <v>3</v>
      </c>
      <c r="K14" s="12">
        <f t="shared" si="0"/>
        <v>4.428571428571429</v>
      </c>
    </row>
    <row r="15" spans="1:11" ht="90">
      <c r="A15" s="8" t="s">
        <v>15</v>
      </c>
      <c r="B15" s="13">
        <v>5</v>
      </c>
      <c r="C15" s="13">
        <v>4</v>
      </c>
      <c r="D15" s="13">
        <v>4</v>
      </c>
      <c r="E15" s="13">
        <v>5</v>
      </c>
      <c r="F15" s="13">
        <v>5.5</v>
      </c>
      <c r="G15" s="13">
        <v>4</v>
      </c>
      <c r="H15" s="13">
        <v>4</v>
      </c>
      <c r="I15" s="13">
        <v>6.5</v>
      </c>
      <c r="J15" s="14">
        <v>4.5</v>
      </c>
      <c r="K15" s="15">
        <f t="shared" si="0"/>
        <v>4.571428571428571</v>
      </c>
    </row>
    <row r="16" spans="1:12" ht="22.5" customHeight="1">
      <c r="A16" s="3" t="s">
        <v>3</v>
      </c>
      <c r="B16" s="16">
        <f>SUM(B5:B15)</f>
        <v>52</v>
      </c>
      <c r="C16" s="16">
        <f aca="true" t="shared" si="1" ref="C16:J16">SUM(C5:C15)</f>
        <v>64.5</v>
      </c>
      <c r="D16" s="16">
        <f t="shared" si="1"/>
        <v>67</v>
      </c>
      <c r="E16" s="16">
        <f t="shared" si="1"/>
        <v>67</v>
      </c>
      <c r="F16" s="16">
        <f t="shared" si="1"/>
        <v>67</v>
      </c>
      <c r="G16" s="16">
        <f t="shared" si="1"/>
        <v>53.5</v>
      </c>
      <c r="H16" s="16">
        <f t="shared" si="1"/>
        <v>34.5</v>
      </c>
      <c r="I16" s="16">
        <f t="shared" si="1"/>
        <v>52.5</v>
      </c>
      <c r="J16" s="16">
        <f t="shared" si="1"/>
        <v>70</v>
      </c>
      <c r="K16" s="17">
        <f>SUM(K5:K15)</f>
        <v>59.85714285714286</v>
      </c>
      <c r="L16" s="20">
        <f>SUM(B16:J16)</f>
        <v>528</v>
      </c>
    </row>
    <row r="17" spans="1:11" ht="36.75" customHeight="1">
      <c r="A17" s="5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20" spans="1:12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2014-05-27T09:17:03Z</cp:lastPrinted>
  <dcterms:created xsi:type="dcterms:W3CDTF">2008-03-09T13:52:48Z</dcterms:created>
  <dcterms:modified xsi:type="dcterms:W3CDTF">2014-05-27T14:28:11Z</dcterms:modified>
  <cp:category/>
  <cp:version/>
  <cp:contentType/>
  <cp:contentStatus/>
</cp:coreProperties>
</file>